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pinto\OneDrive - Archdiocese of Miami, Inc\Documents\Performance Management\Performance Evaluations\Tools 2024\"/>
    </mc:Choice>
  </mc:AlternateContent>
  <xr:revisionPtr revIDLastSave="0" documentId="8_{6BC3BB37-A380-4FC2-A59B-31AE17829D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nual Salary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10" i="1"/>
  <c r="K10" i="1" s="1"/>
  <c r="L10" i="1" s="1"/>
  <c r="J9" i="1"/>
  <c r="J8" i="1"/>
  <c r="J7" i="1"/>
  <c r="J6" i="1"/>
  <c r="J5" i="1"/>
  <c r="J4" i="1"/>
  <c r="E13" i="1"/>
  <c r="I5" i="1"/>
  <c r="I6" i="1"/>
  <c r="I7" i="1"/>
  <c r="K7" i="1" s="1"/>
  <c r="L7" i="1" s="1"/>
  <c r="I8" i="1"/>
  <c r="I9" i="1"/>
  <c r="K9" i="1" s="1"/>
  <c r="L9" i="1" s="1"/>
  <c r="I10" i="1"/>
  <c r="I11" i="1"/>
  <c r="I4" i="1"/>
  <c r="K4" i="1" s="1"/>
  <c r="L4" i="1" s="1"/>
  <c r="K11" i="1" l="1"/>
  <c r="L11" i="1" s="1"/>
  <c r="K8" i="1"/>
  <c r="L8" i="1" s="1"/>
  <c r="K6" i="1"/>
  <c r="L6" i="1" s="1"/>
  <c r="K5" i="1"/>
  <c r="L5" i="1" s="1"/>
  <c r="L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tc={6B67E0B6-9468-4211-8F45-F6E611C42628}</author>
    <author>tc={F86B0709-E20D-444B-A3DB-3C016DA3D962}</author>
    <author>tc={6A8747CB-74B0-4117-947D-A9C9D9B03681}</author>
  </authors>
  <commentList>
    <comment ref="J3" authorId="0" shapeId="0" xr:uid="{6B67E0B6-9468-4211-8F45-F6E611C42628}">
      <text>
        <t>[Threaded comment]
Your version of Excel allows you to read this threaded comment; however, any edits to it will get removed if the file is opened in a newer version of Excel. Learn more: https://go.microsoft.com/fwlink/?linkid=870924
Comment:
    .05 = 5% variable that can increase so that the highest scoring individual EARNS a 4.5% increase</t>
      </text>
    </comment>
    <comment ref="L12" authorId="1" shapeId="0" xr:uid="{F86B0709-E20D-444B-A3DB-3C016DA3D962}">
      <text>
        <t>[Threaded comment]
Your version of Excel allows you to read this threaded comment; however, any edits to it will get removed if the file is opened in a newer version of Excel. Learn more: https://go.microsoft.com/fwlink/?linkid=870924
Comment:
    Cannot exceed number in E12</t>
      </text>
    </comment>
    <comment ref="E13" authorId="2" shapeId="0" xr:uid="{6A8747CB-74B0-4117-947D-A9C9D9B03681}">
      <text>
        <t>[Threaded comment]
Your version of Excel allows you to read this threaded comment; however, any edits to it will get removed if the file is opened in a newer version of Excel. Learn more: https://go.microsoft.com/fwlink/?linkid=870924
Comment:
    3.5% of total payroll budget (Maximum)</t>
      </text>
    </comment>
  </commentList>
</comments>
</file>

<file path=xl/sharedStrings.xml><?xml version="1.0" encoding="utf-8"?>
<sst xmlns="http://schemas.openxmlformats.org/spreadsheetml/2006/main" count="32" uniqueCount="30">
  <si>
    <t>ID</t>
  </si>
  <si>
    <t>Employee</t>
  </si>
  <si>
    <t>Hire Date</t>
  </si>
  <si>
    <t>Pay Rate</t>
  </si>
  <si>
    <t>Annual Salary</t>
  </si>
  <si>
    <t>99996</t>
  </si>
  <si>
    <t>1769.23 Salary</t>
  </si>
  <si>
    <t>1092</t>
  </si>
  <si>
    <t>1576.92 Salary</t>
  </si>
  <si>
    <t>15</t>
  </si>
  <si>
    <t>2615.38 Salary</t>
  </si>
  <si>
    <t>100148</t>
  </si>
  <si>
    <t>25.00/Hour</t>
  </si>
  <si>
    <t>100080</t>
  </si>
  <si>
    <t>2</t>
  </si>
  <si>
    <t>32.66/Hour</t>
  </si>
  <si>
    <t>22</t>
  </si>
  <si>
    <t>2115.38 Salary</t>
  </si>
  <si>
    <t>12</t>
  </si>
  <si>
    <t>1384.62 Salary</t>
  </si>
  <si>
    <t>Report Totals</t>
  </si>
  <si>
    <t/>
  </si>
  <si>
    <t>Numerator</t>
  </si>
  <si>
    <t>Denominator</t>
  </si>
  <si>
    <t>Score</t>
  </si>
  <si>
    <t>%raise</t>
  </si>
  <si>
    <t>Actual Increase</t>
  </si>
  <si>
    <t>New Salary</t>
  </si>
  <si>
    <t>Sample application of salary increase according to performance evaluation scores</t>
  </si>
  <si>
    <t>Note: For Fiscal Year 2023-24, the total budget with salary increases is not to exceed 3.5% of current payroll. No more than 4% can be given to any one employee as a merit increase. The formula in Column J can be adjusted so that the total payroll with increases, indicated in red in L12, does not exceed cell E13, which is 4% of E12 (current payroll).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</si>
</sst>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10409]m/d/yyyy"/>
    <numFmt numFmtId="165" formatCode="[$-10409]#,##0.00"/>
    <numFmt numFmtId="166" formatCode="0.000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8"/>
      <color rgb="FF000000"/>
      <name val="Times New Roman"/>
    </font>
    <font>
      <sz val="11"/>
      <color rgb="FF000000"/>
      <name val="Times New Roman"/>
      <family val="1"/>
    </font>
    <font>
      <sz val="11"/>
      <name val="Calibri"/>
      <family val="2"/>
    </font>
    <font>
      <b/>
      <sz val="11"/>
      <color rgb="FF000000"/>
      <name val="Times New Roman"/>
      <family val="1"/>
    </font>
    <font>
      <b/>
      <sz val="11"/>
      <name val="Calibri"/>
      <family val="2"/>
    </font>
    <font>
      <sz val="12"/>
      <name val="Calibri"/>
      <family val="2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3" fillId="0" borderId="0" xfId="0" applyFont="1" applyAlignment="1">
      <alignment vertical="top" wrapText="1" readingOrder="1"/>
    </xf>
    <xf numFmtId="0" fontId="4" fillId="0" borderId="0" xfId="0" applyFont="1"/>
    <xf numFmtId="165" fontId="5" fillId="0" borderId="0" xfId="0" applyNumberFormat="1" applyFont="1" applyAlignment="1">
      <alignment horizontal="right" vertical="top" wrapText="1" readingOrder="1"/>
    </xf>
    <xf numFmtId="0" fontId="2" fillId="0" borderId="1" xfId="0" applyFont="1" applyBorder="1" applyAlignment="1">
      <alignment horizontal="left" vertical="top" wrapText="1" readingOrder="1"/>
    </xf>
    <xf numFmtId="0" fontId="3" fillId="0" borderId="1" xfId="0" applyFont="1" applyBorder="1" applyAlignment="1">
      <alignment vertical="top" wrapText="1" readingOrder="1"/>
    </xf>
    <xf numFmtId="0" fontId="3" fillId="0" borderId="1" xfId="0" applyFont="1" applyBorder="1" applyAlignment="1">
      <alignment horizontal="left" vertical="top" wrapText="1" readingOrder="1"/>
    </xf>
    <xf numFmtId="164" fontId="3" fillId="0" borderId="1" xfId="0" applyNumberFormat="1" applyFont="1" applyBorder="1" applyAlignment="1">
      <alignment horizontal="left" vertical="top" wrapText="1" readingOrder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right" vertical="top" wrapText="1" readingOrder="1"/>
    </xf>
    <xf numFmtId="2" fontId="4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44" fontId="6" fillId="0" borderId="0" xfId="0" applyNumberFormat="1" applyFont="1"/>
    <xf numFmtId="166" fontId="4" fillId="0" borderId="1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44" fontId="4" fillId="0" borderId="1" xfId="0" applyNumberFormat="1" applyFont="1" applyBorder="1"/>
    <xf numFmtId="0" fontId="4" fillId="0" borderId="2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44" fontId="8" fillId="0" borderId="0" xfId="0" applyNumberFormat="1" applyFont="1"/>
    <xf numFmtId="0" fontId="5" fillId="0" borderId="0" xfId="0" applyFont="1" applyAlignment="1">
      <alignment vertical="top" wrapText="1" readingOrder="1"/>
    </xf>
    <xf numFmtId="0" fontId="4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isa Pinto" id="{6998CC98-DFB5-497E-A9BB-10943A3665B8}" userId="S::lpinto@theadom.org::86f95efa-22d8-4218-b8af-1d95ca1c31be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3" dT="2023-06-08T19:25:38.21" personId="{6998CC98-DFB5-497E-A9BB-10943A3665B8}" id="{6B67E0B6-9468-4211-8F45-F6E611C42628}">
    <text>.05 = 5% variable that can increase so that the highest scoring individual EARNS a 4.5% increase</text>
  </threadedComment>
  <threadedComment ref="L12" dT="2023-06-08T19:30:16.24" personId="{6998CC98-DFB5-497E-A9BB-10943A3665B8}" id="{F86B0709-E20D-444B-A3DB-3C016DA3D962}">
    <text>Cannot exceed number in E12</text>
  </threadedComment>
  <threadedComment ref="E13" dT="2023-06-08T19:29:38.82" personId="{6998CC98-DFB5-497E-A9BB-10943A3665B8}" id="{6A8747CB-74B0-4117-947D-A9C9D9B03681}">
    <text>3.5% of total payroll budget (Maximum)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3"/>
  <sheetViews>
    <sheetView showGridLines="0" tabSelected="1" workbookViewId="0">
      <selection activeCell="L18" sqref="L18"/>
    </sheetView>
  </sheetViews>
  <sheetFormatPr defaultRowHeight="15" x14ac:dyDescent="0.25"/>
  <cols>
    <col min="1" max="1" width="9.28515625" customWidth="1"/>
    <col min="2" max="2" width="28.28515625" customWidth="1"/>
    <col min="3" max="4" width="16.7109375" customWidth="1"/>
    <col min="5" max="5" width="16.28515625" customWidth="1"/>
    <col min="6" max="6" width="0" hidden="1" customWidth="1"/>
    <col min="7" max="7" width="15" style="11" customWidth="1"/>
    <col min="8" max="8" width="15.85546875" style="11" customWidth="1"/>
    <col min="9" max="9" width="13.7109375" style="11" customWidth="1"/>
    <col min="10" max="10" width="9.140625" style="11"/>
    <col min="11" max="11" width="12" style="11" customWidth="1"/>
    <col min="12" max="12" width="13.85546875" customWidth="1"/>
  </cols>
  <sheetData>
    <row r="2" spans="1:17" ht="18" customHeight="1" x14ac:dyDescent="0.25">
      <c r="A2" s="24" t="s">
        <v>28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17" ht="39.75" customHeight="1" x14ac:dyDescent="0.25">
      <c r="A3" s="4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/>
      <c r="G3" s="9" t="s">
        <v>22</v>
      </c>
      <c r="H3" s="9" t="s">
        <v>23</v>
      </c>
      <c r="I3" s="9" t="s">
        <v>24</v>
      </c>
      <c r="J3" s="20" t="s">
        <v>25</v>
      </c>
      <c r="K3" s="19" t="s">
        <v>26</v>
      </c>
      <c r="L3" s="8" t="s">
        <v>27</v>
      </c>
      <c r="N3" s="27" t="s">
        <v>29</v>
      </c>
      <c r="O3" s="27"/>
      <c r="P3" s="27"/>
      <c r="Q3" s="27"/>
    </row>
    <row r="4" spans="1:17" s="2" customFormat="1" ht="24" customHeight="1" x14ac:dyDescent="0.25">
      <c r="A4" s="5" t="s">
        <v>5</v>
      </c>
      <c r="B4" s="6"/>
      <c r="C4" s="7">
        <v>44155</v>
      </c>
      <c r="D4" s="6" t="s">
        <v>6</v>
      </c>
      <c r="E4" s="12">
        <v>46000</v>
      </c>
      <c r="F4" s="13"/>
      <c r="G4" s="14">
        <v>39</v>
      </c>
      <c r="H4" s="14">
        <v>55</v>
      </c>
      <c r="I4" s="14">
        <f>G4/H4</f>
        <v>0.70909090909090911</v>
      </c>
      <c r="J4" s="16">
        <f t="shared" ref="J4:J11" si="0">I4*0.045</f>
        <v>3.1909090909090908E-2</v>
      </c>
      <c r="K4" s="17">
        <f>J4*E4</f>
        <v>1467.8181818181818</v>
      </c>
      <c r="L4" s="18">
        <f>E4+K4</f>
        <v>47467.818181818184</v>
      </c>
      <c r="N4" s="27"/>
      <c r="O4" s="27"/>
      <c r="P4" s="27"/>
      <c r="Q4" s="27"/>
    </row>
    <row r="5" spans="1:17" s="2" customFormat="1" ht="24" customHeight="1" x14ac:dyDescent="0.25">
      <c r="A5" s="5" t="s">
        <v>7</v>
      </c>
      <c r="B5" s="6"/>
      <c r="C5" s="7">
        <v>43892</v>
      </c>
      <c r="D5" s="6" t="s">
        <v>8</v>
      </c>
      <c r="E5" s="12">
        <v>41000</v>
      </c>
      <c r="F5" s="13"/>
      <c r="G5" s="14">
        <v>43</v>
      </c>
      <c r="H5" s="14">
        <v>55</v>
      </c>
      <c r="I5" s="14">
        <f t="shared" ref="I5:I11" si="1">G5/H5</f>
        <v>0.78181818181818186</v>
      </c>
      <c r="J5" s="16">
        <f t="shared" si="0"/>
        <v>3.5181818181818182E-2</v>
      </c>
      <c r="K5" s="17">
        <f t="shared" ref="K5:K11" si="2">J5*E5</f>
        <v>1442.4545454545455</v>
      </c>
      <c r="L5" s="18">
        <f t="shared" ref="L5:L11" si="3">E5+K5</f>
        <v>42442.454545454544</v>
      </c>
      <c r="N5" s="27"/>
      <c r="O5" s="27"/>
      <c r="P5" s="27"/>
      <c r="Q5" s="27"/>
    </row>
    <row r="6" spans="1:17" s="2" customFormat="1" ht="24" customHeight="1" x14ac:dyDescent="0.25">
      <c r="A6" s="5" t="s">
        <v>9</v>
      </c>
      <c r="B6" s="6"/>
      <c r="C6" s="7">
        <v>42620</v>
      </c>
      <c r="D6" s="6" t="s">
        <v>10</v>
      </c>
      <c r="E6" s="12">
        <v>68000</v>
      </c>
      <c r="F6" s="13"/>
      <c r="G6" s="14">
        <v>39</v>
      </c>
      <c r="H6" s="14">
        <v>50</v>
      </c>
      <c r="I6" s="14">
        <f t="shared" si="1"/>
        <v>0.78</v>
      </c>
      <c r="J6" s="16">
        <f t="shared" si="0"/>
        <v>3.5099999999999999E-2</v>
      </c>
      <c r="K6" s="17">
        <f t="shared" si="2"/>
        <v>2386.7999999999997</v>
      </c>
      <c r="L6" s="18">
        <f t="shared" si="3"/>
        <v>70386.8</v>
      </c>
      <c r="N6" s="27"/>
      <c r="O6" s="27"/>
      <c r="P6" s="27"/>
      <c r="Q6" s="27"/>
    </row>
    <row r="7" spans="1:17" s="2" customFormat="1" ht="24" customHeight="1" x14ac:dyDescent="0.25">
      <c r="A7" s="5" t="s">
        <v>11</v>
      </c>
      <c r="B7" s="6"/>
      <c r="C7" s="7">
        <v>44896</v>
      </c>
      <c r="D7" s="6" t="s">
        <v>12</v>
      </c>
      <c r="E7" s="12">
        <v>39000</v>
      </c>
      <c r="F7" s="13"/>
      <c r="G7" s="14">
        <v>47</v>
      </c>
      <c r="H7" s="14">
        <v>60</v>
      </c>
      <c r="I7" s="14">
        <f t="shared" si="1"/>
        <v>0.78333333333333333</v>
      </c>
      <c r="J7" s="16">
        <f t="shared" si="0"/>
        <v>3.5249999999999997E-2</v>
      </c>
      <c r="K7" s="17">
        <f t="shared" si="2"/>
        <v>1374.7499999999998</v>
      </c>
      <c r="L7" s="18">
        <f t="shared" si="3"/>
        <v>40374.75</v>
      </c>
      <c r="N7" s="27"/>
      <c r="O7" s="27"/>
      <c r="P7" s="27"/>
      <c r="Q7" s="27"/>
    </row>
    <row r="8" spans="1:17" s="2" customFormat="1" ht="24" customHeight="1" x14ac:dyDescent="0.25">
      <c r="A8" s="5" t="s">
        <v>13</v>
      </c>
      <c r="B8" s="6"/>
      <c r="C8" s="7">
        <v>44783</v>
      </c>
      <c r="D8" s="6" t="s">
        <v>8</v>
      </c>
      <c r="E8" s="12">
        <v>41000</v>
      </c>
      <c r="F8" s="13"/>
      <c r="G8" s="14">
        <v>40</v>
      </c>
      <c r="H8" s="14">
        <v>55</v>
      </c>
      <c r="I8" s="14">
        <f t="shared" si="1"/>
        <v>0.72727272727272729</v>
      </c>
      <c r="J8" s="16">
        <f t="shared" si="0"/>
        <v>3.272727272727273E-2</v>
      </c>
      <c r="K8" s="17">
        <f t="shared" si="2"/>
        <v>1341.818181818182</v>
      </c>
      <c r="L8" s="18">
        <f t="shared" si="3"/>
        <v>42341.818181818184</v>
      </c>
      <c r="N8" s="27"/>
      <c r="O8" s="27"/>
      <c r="P8" s="27"/>
      <c r="Q8" s="27"/>
    </row>
    <row r="9" spans="1:17" s="2" customFormat="1" ht="24" customHeight="1" x14ac:dyDescent="0.25">
      <c r="A9" s="5" t="s">
        <v>14</v>
      </c>
      <c r="B9" s="6"/>
      <c r="C9" s="7">
        <v>40820</v>
      </c>
      <c r="D9" s="6" t="s">
        <v>15</v>
      </c>
      <c r="E9" s="12">
        <v>27173.119999999999</v>
      </c>
      <c r="F9" s="13"/>
      <c r="G9" s="14">
        <v>51</v>
      </c>
      <c r="H9" s="14">
        <v>60</v>
      </c>
      <c r="I9" s="14">
        <f t="shared" si="1"/>
        <v>0.85</v>
      </c>
      <c r="J9" s="16">
        <f t="shared" si="0"/>
        <v>3.8249999999999999E-2</v>
      </c>
      <c r="K9" s="17">
        <f t="shared" si="2"/>
        <v>1039.37184</v>
      </c>
      <c r="L9" s="18">
        <f t="shared" si="3"/>
        <v>28212.491839999999</v>
      </c>
      <c r="N9" s="27"/>
      <c r="O9" s="27"/>
      <c r="P9" s="27"/>
      <c r="Q9" s="27"/>
    </row>
    <row r="10" spans="1:17" s="2" customFormat="1" ht="24" customHeight="1" x14ac:dyDescent="0.25">
      <c r="A10" s="5" t="s">
        <v>16</v>
      </c>
      <c r="B10" s="6"/>
      <c r="C10" s="7">
        <v>43501</v>
      </c>
      <c r="D10" s="6" t="s">
        <v>17</v>
      </c>
      <c r="E10" s="12">
        <v>55000</v>
      </c>
      <c r="F10" s="13"/>
      <c r="G10" s="14">
        <v>42</v>
      </c>
      <c r="H10" s="14">
        <v>55</v>
      </c>
      <c r="I10" s="14">
        <f t="shared" si="1"/>
        <v>0.76363636363636367</v>
      </c>
      <c r="J10" s="16">
        <f t="shared" si="0"/>
        <v>3.4363636363636367E-2</v>
      </c>
      <c r="K10" s="17">
        <f t="shared" si="2"/>
        <v>1890.0000000000002</v>
      </c>
      <c r="L10" s="18">
        <f t="shared" si="3"/>
        <v>56890</v>
      </c>
      <c r="N10" s="27"/>
      <c r="O10" s="27"/>
      <c r="P10" s="27"/>
      <c r="Q10" s="27"/>
    </row>
    <row r="11" spans="1:17" s="2" customFormat="1" ht="24" customHeight="1" x14ac:dyDescent="0.25">
      <c r="A11" s="5" t="s">
        <v>18</v>
      </c>
      <c r="B11" s="6"/>
      <c r="C11" s="7">
        <v>42429</v>
      </c>
      <c r="D11" s="6" t="s">
        <v>19</v>
      </c>
      <c r="E11" s="12">
        <v>36000</v>
      </c>
      <c r="F11" s="13"/>
      <c r="G11" s="14">
        <v>44</v>
      </c>
      <c r="H11" s="14">
        <v>55</v>
      </c>
      <c r="I11" s="14">
        <f t="shared" si="1"/>
        <v>0.8</v>
      </c>
      <c r="J11" s="16">
        <f t="shared" si="0"/>
        <v>3.5999999999999997E-2</v>
      </c>
      <c r="K11" s="17">
        <f t="shared" si="2"/>
        <v>1296</v>
      </c>
      <c r="L11" s="18">
        <f t="shared" si="3"/>
        <v>37296</v>
      </c>
    </row>
    <row r="12" spans="1:17" s="2" customFormat="1" ht="24" customHeight="1" x14ac:dyDescent="0.25">
      <c r="A12" s="22" t="s">
        <v>20</v>
      </c>
      <c r="B12" s="23"/>
      <c r="C12" s="1" t="s">
        <v>21</v>
      </c>
      <c r="D12" s="1" t="s">
        <v>21</v>
      </c>
      <c r="E12" s="3">
        <v>353173.12</v>
      </c>
      <c r="G12" s="10"/>
      <c r="H12" s="10"/>
      <c r="I12" s="10"/>
      <c r="J12" s="10"/>
      <c r="K12" s="10"/>
      <c r="L12" s="21">
        <f>SUM(L4:L11)</f>
        <v>365412.1327490909</v>
      </c>
    </row>
    <row r="13" spans="1:17" x14ac:dyDescent="0.25">
      <c r="E13" s="15">
        <f>+(E12*0.035)+E12</f>
        <v>365534.17920000001</v>
      </c>
    </row>
  </sheetData>
  <mergeCells count="3">
    <mergeCell ref="A12:B12"/>
    <mergeCell ref="A2:L2"/>
    <mergeCell ref="N3:Q10"/>
  </mergeCells>
  <pageMargins left="0.5" right="0" top="1.25" bottom="0.875" header="0.5" footer="0.25"/>
  <pageSetup orientation="portrait" horizontalDpi="300" verticalDpi="300" r:id="rId1"/>
  <headerFooter alignWithMargins="0">
    <oddHeader>&amp;L&amp;"Times New Roman,Bold"&amp;11 Annual Salary Report 
&amp;"-,Regular"&amp;10 Respect Life Ministry   (80400) &amp;R&amp;"Times New Roman,Bold"&amp;8Page &amp;P of &amp;N</oddHeader>
    <oddFooter>&amp;C&amp;"Times New Roman,Regular"&amp;8 Paylocity Corporation
(888) 873-8205 &amp;R&amp;"Times New Roman,Regular"&amp;8 User: Lpinto 
&amp;"-,Regular"Run on 6/8/2023 at 1:56 PM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Salary Report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Pinto</dc:creator>
  <cp:lastModifiedBy>Lisa Pinto</cp:lastModifiedBy>
  <dcterms:created xsi:type="dcterms:W3CDTF">2023-06-13T21:28:35Z</dcterms:created>
  <dcterms:modified xsi:type="dcterms:W3CDTF">2024-04-02T17:39:20Z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